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HAKRE\Desktop\"/>
    </mc:Choice>
  </mc:AlternateContent>
  <bookViews>
    <workbookView xWindow="0" yWindow="0" windowWidth="20490" windowHeight="7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V20" i="1"/>
  <c r="U20" i="1"/>
  <c r="T20" i="1"/>
  <c r="S20" i="1"/>
  <c r="C20" i="1"/>
  <c r="Q8" i="1"/>
  <c r="N8" i="1"/>
  <c r="M8" i="1"/>
  <c r="H8" i="1"/>
  <c r="O12" i="1" l="1"/>
  <c r="O13" i="1" s="1"/>
  <c r="O14" i="1" l="1"/>
  <c r="J8" i="1" s="1"/>
  <c r="L10" i="1" s="1"/>
  <c r="O8" i="1"/>
  <c r="O10" i="1" s="1"/>
  <c r="D8" i="1" l="1"/>
  <c r="E8" i="1" s="1"/>
  <c r="F8" i="1" s="1"/>
  <c r="D16" i="1"/>
  <c r="E16" i="1" s="1"/>
  <c r="F16" i="1" s="1"/>
  <c r="D17" i="1"/>
  <c r="E17" i="1" s="1"/>
  <c r="F17" i="1" s="1"/>
  <c r="D10" i="1"/>
  <c r="E10" i="1" s="1"/>
  <c r="F10" i="1" s="1"/>
  <c r="D6" i="1"/>
  <c r="E6" i="1" s="1"/>
  <c r="F6" i="1" s="1"/>
  <c r="D14" i="1"/>
  <c r="E14" i="1" s="1"/>
  <c r="F14" i="1" s="1"/>
  <c r="D7" i="1"/>
  <c r="E7" i="1" s="1"/>
  <c r="F7" i="1" s="1"/>
  <c r="D9" i="1"/>
  <c r="E9" i="1" s="1"/>
  <c r="F9" i="1" s="1"/>
  <c r="D5" i="1"/>
  <c r="E5" i="1" s="1"/>
  <c r="F5" i="1" s="1"/>
  <c r="D18" i="1"/>
  <c r="E18" i="1" s="1"/>
  <c r="F18" i="1" s="1"/>
  <c r="D3" i="1"/>
  <c r="E3" i="1" s="1"/>
  <c r="F3" i="1" s="1"/>
  <c r="D13" i="1"/>
  <c r="E13" i="1" s="1"/>
  <c r="F13" i="1" s="1"/>
  <c r="D11" i="1"/>
  <c r="E11" i="1" s="1"/>
  <c r="F11" i="1" s="1"/>
  <c r="D12" i="1"/>
  <c r="E12" i="1" s="1"/>
  <c r="F12" i="1" s="1"/>
  <c r="D4" i="1"/>
  <c r="E4" i="1" s="1"/>
  <c r="F4" i="1" s="1"/>
  <c r="D15" i="1"/>
  <c r="E15" i="1" s="1"/>
  <c r="F15" i="1" s="1"/>
</calcChain>
</file>

<file path=xl/sharedStrings.xml><?xml version="1.0" encoding="utf-8"?>
<sst xmlns="http://schemas.openxmlformats.org/spreadsheetml/2006/main" count="21" uniqueCount="20">
  <si>
    <t>BOX PLOT</t>
  </si>
  <si>
    <t>Sr</t>
  </si>
  <si>
    <t>Value</t>
  </si>
  <si>
    <t>Age (yr)</t>
  </si>
  <si>
    <t>Income (Rs. Month)</t>
  </si>
  <si>
    <t>Weight (kg)</t>
  </si>
  <si>
    <t>Marks</t>
  </si>
  <si>
    <t xml:space="preserve">IQR </t>
  </si>
  <si>
    <t>Min</t>
  </si>
  <si>
    <t>Lower fence</t>
  </si>
  <si>
    <t>Q1</t>
  </si>
  <si>
    <t>Q2</t>
  </si>
  <si>
    <t>Q3</t>
  </si>
  <si>
    <t>upper fence</t>
  </si>
  <si>
    <t>MAX</t>
  </si>
  <si>
    <t xml:space="preserve"> interquartile range (IQR) = Q3 – Q1</t>
  </si>
  <si>
    <t>Upper fence = Q3 + (1.5 * IQR)</t>
  </si>
  <si>
    <t>Lower fence = Q1 - (1.5 * IQR)</t>
  </si>
  <si>
    <t>Mean</t>
  </si>
  <si>
    <t>Dr D S Dhakre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</si>
</sst>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Algerian"/>
      <family val="5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0"/>
      <name val="Roboto"/>
    </font>
    <font>
      <sz val="11"/>
      <color theme="0"/>
      <name val="Arial"/>
      <family val="2"/>
    </font>
    <font>
      <sz val="16"/>
      <color theme="1"/>
      <name val="Algerian"/>
      <family val="5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Protection="1"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6" borderId="1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/>
      <protection hidden="1"/>
    </xf>
    <xf numFmtId="0" fontId="0" fillId="8" borderId="1" xfId="0" applyFill="1" applyBorder="1" applyAlignment="1" applyProtection="1">
      <alignment horizontal="center"/>
      <protection hidden="1"/>
    </xf>
    <xf numFmtId="0" fontId="0" fillId="6" borderId="0" xfId="0" applyFill="1" applyAlignment="1" applyProtection="1">
      <alignment horizontal="center" wrapText="1"/>
      <protection hidden="1"/>
    </xf>
    <xf numFmtId="0" fontId="0" fillId="9" borderId="0" xfId="0" applyFill="1" applyProtection="1">
      <protection hidden="1"/>
    </xf>
    <xf numFmtId="0" fontId="0" fillId="9" borderId="0" xfId="0" applyFill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5" borderId="0" xfId="0" applyFill="1" applyAlignment="1" applyProtection="1">
      <alignment horizontal="center"/>
      <protection hidden="1"/>
    </xf>
    <xf numFmtId="0" fontId="7" fillId="7" borderId="0" xfId="0" applyFont="1" applyFill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10" borderId="5" xfId="0" applyFill="1" applyBorder="1" applyAlignment="1" applyProtection="1">
      <alignment horizontal="center" vertical="center"/>
      <protection hidden="1"/>
    </xf>
    <xf numFmtId="0" fontId="0" fillId="10" borderId="6" xfId="0" applyFill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10" borderId="10" xfId="0" applyFill="1" applyBorder="1" applyAlignment="1" applyProtection="1">
      <alignment horizontal="center" vertical="center"/>
      <protection hidden="1"/>
    </xf>
    <xf numFmtId="0" fontId="0" fillId="10" borderId="11" xfId="0" applyFill="1" applyBorder="1" applyAlignment="1" applyProtection="1">
      <alignment horizontal="center" vertical="center"/>
      <protection hidden="1"/>
    </xf>
    <xf numFmtId="0" fontId="0" fillId="0" borderId="12" xfId="0" applyBorder="1" applyProtection="1">
      <protection hidden="1"/>
    </xf>
    <xf numFmtId="0" fontId="2" fillId="11" borderId="0" xfId="0" applyFont="1" applyFill="1" applyProtection="1">
      <protection hidden="1"/>
    </xf>
    <xf numFmtId="0" fontId="0" fillId="12" borderId="0" xfId="0" applyFill="1" applyAlignment="1" applyProtection="1">
      <alignment horizontal="left"/>
      <protection hidden="1"/>
    </xf>
    <xf numFmtId="164" fontId="8" fillId="13" borderId="0" xfId="1" applyNumberFormat="1" applyFont="1" applyFill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3" fillId="10" borderId="0" xfId="0" applyFont="1" applyFill="1" applyProtection="1">
      <protection hidden="1"/>
    </xf>
    <xf numFmtId="1" fontId="11" fillId="9" borderId="0" xfId="0" applyNumberFormat="1" applyFont="1" applyFill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1" fontId="4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right" readingOrder="1"/>
      <protection hidden="1"/>
    </xf>
    <xf numFmtId="0" fontId="14" fillId="14" borderId="0" xfId="0" applyFont="1" applyFill="1" applyAlignment="1" applyProtection="1">
      <alignment horizontal="center"/>
      <protection hidden="1"/>
    </xf>
    <xf numFmtId="0" fontId="0" fillId="6" borderId="0" xfId="0" applyFill="1" applyAlignment="1" applyProtection="1">
      <alignment horizontal="center" wrapText="1"/>
      <protection locked="0" hidden="1"/>
    </xf>
  </cellXfs>
  <cellStyles count="2">
    <cellStyle name="Comma" xfId="1" builtinId="3"/>
    <cellStyle name="Normal" xfId="0" builtinId="0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74087</xdr:colOff>
      <xdr:row>4</xdr:row>
      <xdr:rowOff>5296</xdr:rowOff>
    </xdr:from>
    <xdr:to>
      <xdr:col>12</xdr:col>
      <xdr:colOff>79377</xdr:colOff>
      <xdr:row>6</xdr:row>
      <xdr:rowOff>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CxnSpPr/>
      </xdr:nvCxnSpPr>
      <xdr:spPr>
        <a:xfrm>
          <a:off x="5512862" y="986371"/>
          <a:ext cx="5290" cy="594782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"/>
  <sheetViews>
    <sheetView tabSelected="1" workbookViewId="0">
      <selection activeCell="N17" sqref="N17"/>
    </sheetView>
  </sheetViews>
  <sheetFormatPr defaultRowHeight="15"/>
  <cols>
    <col min="1" max="1" width="9.140625" style="2"/>
    <col min="2" max="2" width="9.140625" style="1"/>
    <col min="3" max="3" width="11.28515625" style="2" customWidth="1"/>
    <col min="4" max="4" width="8.7109375" style="2" hidden="1" customWidth="1"/>
    <col min="5" max="5" width="5.5703125" style="2" hidden="1" customWidth="1"/>
    <col min="6" max="6" width="9.140625" style="2"/>
    <col min="7" max="7" width="5.28515625" style="2" customWidth="1"/>
    <col min="8" max="8" width="6.85546875" style="2" customWidth="1"/>
    <col min="9" max="9" width="4" style="2" customWidth="1"/>
    <col min="10" max="10" width="12.7109375" style="2" bestFit="1" customWidth="1"/>
    <col min="11" max="11" width="2.42578125" style="2" customWidth="1"/>
    <col min="12" max="12" width="11.5703125" style="2" customWidth="1"/>
    <col min="13" max="13" width="12.5703125" style="2" customWidth="1"/>
    <col min="14" max="14" width="7.42578125" style="2" customWidth="1"/>
    <col min="15" max="15" width="16.42578125" style="2" bestFit="1" customWidth="1"/>
    <col min="16" max="16" width="3.140625" style="2" customWidth="1"/>
    <col min="17" max="17" width="9.28515625" style="2" customWidth="1"/>
    <col min="18" max="18" width="12.42578125" style="2" customWidth="1"/>
    <col min="19" max="19" width="10" style="2" customWidth="1"/>
    <col min="20" max="20" width="21.85546875" style="2" customWidth="1"/>
    <col min="21" max="21" width="16.5703125" style="2" customWidth="1"/>
    <col min="22" max="22" width="10" style="2" customWidth="1"/>
    <col min="23" max="16384" width="9.140625" style="2"/>
  </cols>
  <sheetData>
    <row r="1" spans="2:22" ht="21.75">
      <c r="L1" s="3" t="s">
        <v>0</v>
      </c>
      <c r="M1" s="3"/>
      <c r="N1" s="3"/>
      <c r="O1" s="3"/>
    </row>
    <row r="2" spans="2:22">
      <c r="B2" s="4" t="s">
        <v>1</v>
      </c>
      <c r="C2" s="5" t="s">
        <v>2</v>
      </c>
      <c r="S2" s="6" t="s">
        <v>3</v>
      </c>
      <c r="T2" s="7" t="s">
        <v>4</v>
      </c>
      <c r="U2" s="8" t="s">
        <v>5</v>
      </c>
      <c r="V2" s="9" t="s">
        <v>6</v>
      </c>
    </row>
    <row r="3" spans="2:22" ht="15.75">
      <c r="B3" s="10">
        <v>1</v>
      </c>
      <c r="C3" s="43">
        <v>73</v>
      </c>
      <c r="D3" s="2" t="b">
        <f>OR(C3&gt;$O$13,C3&lt;$O$14)</f>
        <v>0</v>
      </c>
      <c r="E3" s="12" t="b">
        <f>IF(D3=TRUE,IF(C3&gt;0,"TRUE"," "))</f>
        <v>0</v>
      </c>
      <c r="F3" s="2" t="str">
        <f>IF(E3=FALSE, " ",IF(E3= "TRUE","Outlier","  "))</f>
        <v xml:space="preserve"> </v>
      </c>
      <c r="L3" s="13" t="s">
        <v>7</v>
      </c>
      <c r="M3" s="13"/>
      <c r="S3" s="14">
        <v>61</v>
      </c>
      <c r="T3" s="15">
        <v>25000</v>
      </c>
      <c r="U3" s="11">
        <v>73</v>
      </c>
      <c r="V3" s="16">
        <v>62</v>
      </c>
    </row>
    <row r="4" spans="2:22" ht="16.5" thickBot="1">
      <c r="B4" s="10">
        <v>2</v>
      </c>
      <c r="C4" s="43">
        <v>79</v>
      </c>
      <c r="D4" s="2" t="b">
        <f t="shared" ref="D4:D18" si="0">OR(C4&gt;$O$13,C4&lt;$O$14)</f>
        <v>0</v>
      </c>
      <c r="E4" s="12" t="b">
        <f t="shared" ref="E4:E18" si="1">IF(D4=TRUE,IF(C4&gt;0,"TRUE"," "))</f>
        <v>0</v>
      </c>
      <c r="F4" s="2" t="str">
        <f t="shared" ref="F4:F18" si="2">IF(E4=FALSE, " ",IF(E4= "TRUE","Outlier","  "))</f>
        <v xml:space="preserve"> </v>
      </c>
      <c r="L4" s="17"/>
      <c r="M4" s="17"/>
      <c r="S4" s="14">
        <v>60</v>
      </c>
      <c r="T4" s="15">
        <v>29000</v>
      </c>
      <c r="U4" s="11">
        <v>79</v>
      </c>
      <c r="V4" s="16">
        <v>50</v>
      </c>
    </row>
    <row r="5" spans="2:22" ht="15.75">
      <c r="B5" s="10">
        <v>3</v>
      </c>
      <c r="C5" s="43">
        <v>75</v>
      </c>
      <c r="D5" s="2" t="b">
        <f t="shared" si="0"/>
        <v>0</v>
      </c>
      <c r="E5" s="12" t="b">
        <f t="shared" si="1"/>
        <v>0</v>
      </c>
      <c r="F5" s="2" t="str">
        <f t="shared" si="2"/>
        <v xml:space="preserve"> </v>
      </c>
      <c r="H5" s="18"/>
      <c r="I5" s="19"/>
      <c r="J5" s="18"/>
      <c r="K5" s="19"/>
      <c r="L5" s="20"/>
      <c r="M5" s="21"/>
      <c r="N5" s="22"/>
      <c r="O5" s="23"/>
      <c r="P5" s="19"/>
      <c r="Q5" s="23"/>
      <c r="S5" s="14">
        <v>60</v>
      </c>
      <c r="T5" s="15">
        <v>35000</v>
      </c>
      <c r="U5" s="11">
        <v>75</v>
      </c>
      <c r="V5" s="16">
        <v>39</v>
      </c>
    </row>
    <row r="6" spans="2:22" ht="16.5" thickBot="1">
      <c r="B6" s="10">
        <v>4</v>
      </c>
      <c r="C6" s="43">
        <v>71</v>
      </c>
      <c r="D6" s="12" t="b">
        <f t="shared" si="0"/>
        <v>0</v>
      </c>
      <c r="E6" s="12" t="b">
        <f t="shared" si="1"/>
        <v>0</v>
      </c>
      <c r="F6" s="2" t="str">
        <f t="shared" si="2"/>
        <v xml:space="preserve"> </v>
      </c>
      <c r="H6" s="24"/>
      <c r="J6" s="24"/>
      <c r="L6" s="25"/>
      <c r="M6" s="26"/>
      <c r="O6" s="27"/>
      <c r="Q6" s="27"/>
      <c r="S6" s="14">
        <v>60</v>
      </c>
      <c r="T6" s="15">
        <v>27000</v>
      </c>
      <c r="U6" s="11">
        <v>71</v>
      </c>
      <c r="V6" s="16">
        <v>61</v>
      </c>
    </row>
    <row r="7" spans="2:22" ht="15.75">
      <c r="B7" s="10">
        <v>5</v>
      </c>
      <c r="C7" s="43">
        <v>78</v>
      </c>
      <c r="D7" s="2" t="b">
        <f t="shared" si="0"/>
        <v>0</v>
      </c>
      <c r="E7" s="12" t="b">
        <f t="shared" si="1"/>
        <v>0</v>
      </c>
      <c r="F7" s="2" t="str">
        <f t="shared" si="2"/>
        <v xml:space="preserve"> </v>
      </c>
      <c r="H7" s="2" t="s">
        <v>8</v>
      </c>
      <c r="J7" s="28" t="s">
        <v>9</v>
      </c>
      <c r="L7" s="2" t="s">
        <v>10</v>
      </c>
      <c r="M7" s="2" t="s">
        <v>11</v>
      </c>
      <c r="N7" s="2" t="s">
        <v>12</v>
      </c>
      <c r="O7" s="28" t="s">
        <v>13</v>
      </c>
      <c r="Q7" s="2" t="s">
        <v>14</v>
      </c>
      <c r="S7" s="14">
        <v>60</v>
      </c>
      <c r="T7" s="15">
        <v>20000</v>
      </c>
      <c r="U7" s="11">
        <v>78</v>
      </c>
      <c r="V7" s="16">
        <v>38</v>
      </c>
    </row>
    <row r="8" spans="2:22" ht="23.25">
      <c r="B8" s="10">
        <v>6</v>
      </c>
      <c r="C8" s="43">
        <v>25</v>
      </c>
      <c r="D8" s="12" t="b">
        <f t="shared" si="0"/>
        <v>1</v>
      </c>
      <c r="E8" s="12" t="str">
        <f t="shared" si="1"/>
        <v>TRUE</v>
      </c>
      <c r="F8" s="2" t="str">
        <f>IF(E8=FALSE, " ",IF(E8= "TRUE","Outlier","  "))</f>
        <v>Outlier</v>
      </c>
      <c r="H8" s="29">
        <f>MIN(C3:C18)</f>
        <v>25</v>
      </c>
      <c r="J8" s="30">
        <f>O14</f>
        <v>62.875</v>
      </c>
      <c r="L8" s="31">
        <f>QUARTILE(C3:C18,1)</f>
        <v>73</v>
      </c>
      <c r="M8" s="32">
        <f>QUARTILE(C3:C18,2)</f>
        <v>76.5</v>
      </c>
      <c r="N8" s="31">
        <f>QUARTILE(C3:C18,3)</f>
        <v>79.75</v>
      </c>
      <c r="O8" s="30">
        <f>O13</f>
        <v>89.875</v>
      </c>
      <c r="Q8" s="29">
        <f>MAX(C3:C18)</f>
        <v>100</v>
      </c>
      <c r="S8" s="14">
        <v>59</v>
      </c>
      <c r="T8" s="15">
        <v>48000</v>
      </c>
      <c r="U8" s="11">
        <v>25</v>
      </c>
      <c r="V8" s="16">
        <v>46</v>
      </c>
    </row>
    <row r="9" spans="2:22" ht="15.75">
      <c r="B9" s="10">
        <v>7</v>
      </c>
      <c r="C9" s="43">
        <v>73</v>
      </c>
      <c r="D9" s="2" t="b">
        <f t="shared" si="0"/>
        <v>0</v>
      </c>
      <c r="E9" s="12" t="b">
        <f t="shared" si="1"/>
        <v>0</v>
      </c>
      <c r="F9" s="2" t="str">
        <f t="shared" si="2"/>
        <v xml:space="preserve"> </v>
      </c>
      <c r="J9" s="1"/>
      <c r="O9" s="1"/>
      <c r="S9" s="14">
        <v>59</v>
      </c>
      <c r="T9" s="15">
        <v>16000</v>
      </c>
      <c r="U9" s="11">
        <v>73</v>
      </c>
      <c r="V9" s="16">
        <v>58</v>
      </c>
    </row>
    <row r="10" spans="2:22" ht="19.5">
      <c r="B10" s="10">
        <v>8</v>
      </c>
      <c r="C10" s="43">
        <v>85</v>
      </c>
      <c r="D10" s="2" t="b">
        <f t="shared" si="0"/>
        <v>0</v>
      </c>
      <c r="E10" s="12" t="b">
        <f t="shared" si="1"/>
        <v>0</v>
      </c>
      <c r="F10" s="2" t="str">
        <f t="shared" si="2"/>
        <v xml:space="preserve"> </v>
      </c>
      <c r="H10" s="33"/>
      <c r="I10" s="33"/>
      <c r="J10" s="33"/>
      <c r="K10" s="33"/>
      <c r="L10" s="34" t="str">
        <f>IF(H8&lt;J8, "OUTLIER", " ")</f>
        <v>OUTLIER</v>
      </c>
      <c r="M10" s="33"/>
      <c r="N10" s="33"/>
      <c r="O10" s="34" t="str">
        <f>IF(O8&lt;Q8, "OUTLIER", " ")</f>
        <v>OUTLIER</v>
      </c>
      <c r="P10" s="33"/>
      <c r="Q10" s="33"/>
      <c r="R10" s="33"/>
      <c r="S10" s="14">
        <v>59</v>
      </c>
      <c r="T10" s="15">
        <v>36000</v>
      </c>
      <c r="U10" s="11">
        <v>85</v>
      </c>
      <c r="V10" s="16">
        <v>51</v>
      </c>
    </row>
    <row r="11" spans="2:22" ht="15.75">
      <c r="B11" s="10">
        <v>9</v>
      </c>
      <c r="C11" s="43">
        <v>73</v>
      </c>
      <c r="D11" s="12" t="b">
        <f t="shared" si="0"/>
        <v>0</v>
      </c>
      <c r="E11" s="12" t="b">
        <f t="shared" si="1"/>
        <v>0</v>
      </c>
      <c r="F11" s="2" t="str">
        <f t="shared" si="2"/>
        <v xml:space="preserve"> </v>
      </c>
      <c r="H11" s="33"/>
      <c r="J11" s="35"/>
      <c r="K11" s="35"/>
      <c r="L11" s="35"/>
      <c r="M11" s="38"/>
      <c r="N11" s="35"/>
      <c r="O11" s="35"/>
      <c r="P11" s="35"/>
      <c r="Q11" s="35"/>
      <c r="S11" s="14">
        <v>59</v>
      </c>
      <c r="T11" s="15">
        <v>72000</v>
      </c>
      <c r="U11" s="11">
        <v>73</v>
      </c>
      <c r="V11" s="16">
        <v>41</v>
      </c>
    </row>
    <row r="12" spans="2:22" ht="15.75">
      <c r="B12" s="10">
        <v>10</v>
      </c>
      <c r="C12" s="43">
        <v>82</v>
      </c>
      <c r="D12" s="2" t="b">
        <f t="shared" si="0"/>
        <v>0</v>
      </c>
      <c r="E12" s="12" t="b">
        <f t="shared" si="1"/>
        <v>0</v>
      </c>
      <c r="F12" s="2" t="str">
        <f t="shared" si="2"/>
        <v xml:space="preserve"> </v>
      </c>
      <c r="H12" s="35"/>
      <c r="J12" s="35"/>
      <c r="K12" s="39" t="s">
        <v>15</v>
      </c>
      <c r="L12" s="39"/>
      <c r="M12" s="39"/>
      <c r="N12" s="39"/>
      <c r="O12" s="40">
        <f>N8-L8</f>
        <v>6.75</v>
      </c>
      <c r="P12" s="35"/>
      <c r="Q12" s="35"/>
      <c r="S12" s="14">
        <v>59</v>
      </c>
      <c r="T12" s="15">
        <v>36000</v>
      </c>
      <c r="U12" s="11">
        <v>82</v>
      </c>
      <c r="V12" s="16">
        <v>45</v>
      </c>
    </row>
    <row r="13" spans="2:22" ht="15.75">
      <c r="B13" s="10">
        <v>11</v>
      </c>
      <c r="C13" s="43">
        <v>79</v>
      </c>
      <c r="D13" s="2" t="b">
        <f t="shared" si="0"/>
        <v>0</v>
      </c>
      <c r="E13" s="12" t="b">
        <f t="shared" si="1"/>
        <v>0</v>
      </c>
      <c r="F13" s="2" t="str">
        <f t="shared" si="2"/>
        <v xml:space="preserve"> </v>
      </c>
      <c r="H13" s="35"/>
      <c r="J13" s="35"/>
      <c r="K13" s="41" t="s">
        <v>16</v>
      </c>
      <c r="L13" s="41"/>
      <c r="M13" s="41"/>
      <c r="N13" s="41"/>
      <c r="O13" s="40">
        <f>N8+(1.5*O12)</f>
        <v>89.875</v>
      </c>
      <c r="P13" s="35"/>
      <c r="Q13" s="35"/>
      <c r="S13" s="14">
        <v>58</v>
      </c>
      <c r="T13" s="15">
        <v>48000</v>
      </c>
      <c r="U13" s="11">
        <v>79</v>
      </c>
      <c r="V13" s="16">
        <v>54</v>
      </c>
    </row>
    <row r="14" spans="2:22" ht="15.75">
      <c r="B14" s="10">
        <v>12</v>
      </c>
      <c r="C14" s="43">
        <v>73</v>
      </c>
      <c r="D14" s="2" t="b">
        <f t="shared" si="0"/>
        <v>0</v>
      </c>
      <c r="E14" s="12" t="b">
        <f t="shared" si="1"/>
        <v>0</v>
      </c>
      <c r="F14" s="2" t="str">
        <f t="shared" si="2"/>
        <v xml:space="preserve"> </v>
      </c>
      <c r="H14" s="35"/>
      <c r="J14" s="35"/>
      <c r="K14" s="41" t="s">
        <v>17</v>
      </c>
      <c r="L14" s="41"/>
      <c r="M14" s="41"/>
      <c r="N14" s="41"/>
      <c r="O14" s="40">
        <f>L8-(1.5*O12)</f>
        <v>62.875</v>
      </c>
      <c r="P14" s="35"/>
      <c r="Q14" s="35"/>
      <c r="S14" s="14">
        <v>58</v>
      </c>
      <c r="T14" s="15">
        <v>18000</v>
      </c>
      <c r="U14" s="11">
        <v>73</v>
      </c>
      <c r="V14" s="16">
        <v>49</v>
      </c>
    </row>
    <row r="15" spans="2:22" ht="15.75">
      <c r="B15" s="10">
        <v>13</v>
      </c>
      <c r="C15" s="43">
        <v>85</v>
      </c>
      <c r="D15" s="2" t="b">
        <f t="shared" si="0"/>
        <v>0</v>
      </c>
      <c r="E15" s="12" t="b">
        <f t="shared" si="1"/>
        <v>0</v>
      </c>
      <c r="F15" s="2" t="str">
        <f t="shared" si="2"/>
        <v xml:space="preserve"> </v>
      </c>
      <c r="H15" s="35"/>
      <c r="J15" s="35"/>
      <c r="K15" s="35"/>
      <c r="L15" s="35"/>
      <c r="M15" s="35"/>
      <c r="N15" s="35"/>
      <c r="O15" s="35"/>
      <c r="P15" s="35"/>
      <c r="Q15" s="35"/>
      <c r="S15" s="14">
        <v>58</v>
      </c>
      <c r="T15" s="15">
        <v>20000</v>
      </c>
      <c r="U15" s="11">
        <v>85</v>
      </c>
      <c r="V15" s="16">
        <v>58</v>
      </c>
    </row>
    <row r="16" spans="2:22" ht="15.75">
      <c r="B16" s="10">
        <v>14</v>
      </c>
      <c r="C16" s="43">
        <v>75</v>
      </c>
      <c r="D16" s="2" t="b">
        <f t="shared" si="0"/>
        <v>0</v>
      </c>
      <c r="E16" s="12" t="b">
        <f t="shared" si="1"/>
        <v>0</v>
      </c>
      <c r="F16" s="2" t="str">
        <f t="shared" si="2"/>
        <v xml:space="preserve"> </v>
      </c>
      <c r="H16" s="35"/>
      <c r="S16" s="14">
        <v>58</v>
      </c>
      <c r="T16" s="15">
        <v>25000</v>
      </c>
      <c r="U16" s="11">
        <v>75</v>
      </c>
      <c r="V16" s="16">
        <v>40</v>
      </c>
    </row>
    <row r="17" spans="2:22" ht="15.75">
      <c r="B17" s="10">
        <v>15</v>
      </c>
      <c r="C17" s="43">
        <v>79</v>
      </c>
      <c r="D17" s="2" t="b">
        <f>OR(C17&gt;$O$13,C17&lt;$O$14)</f>
        <v>0</v>
      </c>
      <c r="E17" s="12" t="b">
        <f t="shared" si="1"/>
        <v>0</v>
      </c>
      <c r="F17" s="2" t="str">
        <f>IF(E17=FALSE, " ",IF(E17= "TRUE","Outlier","  "))</f>
        <v xml:space="preserve"> </v>
      </c>
      <c r="H17" s="35"/>
      <c r="S17" s="14">
        <v>180</v>
      </c>
      <c r="T17" s="15">
        <v>23000</v>
      </c>
      <c r="U17" s="11">
        <v>79</v>
      </c>
      <c r="V17" s="16">
        <v>52</v>
      </c>
    </row>
    <row r="18" spans="2:22" ht="15.75">
      <c r="B18" s="10">
        <v>16</v>
      </c>
      <c r="C18" s="43">
        <v>100</v>
      </c>
      <c r="D18" s="2" t="b">
        <f t="shared" si="0"/>
        <v>1</v>
      </c>
      <c r="E18" s="12" t="str">
        <f t="shared" si="1"/>
        <v>TRUE</v>
      </c>
      <c r="F18" s="2" t="str">
        <f t="shared" si="2"/>
        <v>Outlier</v>
      </c>
      <c r="H18" s="33"/>
      <c r="S18" s="14">
        <v>57</v>
      </c>
      <c r="T18" s="15">
        <v>350000</v>
      </c>
      <c r="U18" s="11">
        <v>100</v>
      </c>
      <c r="V18" s="16">
        <v>41</v>
      </c>
    </row>
    <row r="19" spans="2:22">
      <c r="H19" s="33"/>
    </row>
    <row r="20" spans="2:22" ht="19.5">
      <c r="B20" s="36" t="s">
        <v>18</v>
      </c>
      <c r="C20" s="37">
        <f>AVERAGE(C3:C18)</f>
        <v>75.3125</v>
      </c>
      <c r="R20" s="36" t="s">
        <v>18</v>
      </c>
      <c r="S20" s="37">
        <f>AVERAGE(S3:S18)</f>
        <v>66.5625</v>
      </c>
      <c r="T20" s="37">
        <f t="shared" ref="T20:V20" si="3">AVERAGE(T3:T18)</f>
        <v>51750</v>
      </c>
      <c r="U20" s="37">
        <f t="shared" si="3"/>
        <v>75.3125</v>
      </c>
      <c r="V20" s="37">
        <f t="shared" si="3"/>
        <v>49.0625</v>
      </c>
    </row>
    <row r="21" spans="2:22" ht="21.75">
      <c r="J21" s="42" t="s">
        <v>19</v>
      </c>
      <c r="K21" s="42"/>
      <c r="L21" s="42"/>
      <c r="M21" s="42"/>
      <c r="N21" s="42"/>
    </row>
  </sheetData>
  <sheetProtection algorithmName="SHA-512" hashValue="CmqOQ4LSfqqdTDouZyL75/Yjflg5tX7X3KKQL5Vkwo704BRnLsEm8KAsEfPCIqeDrbKHGxBf7Kq+UK6wfqx5ug==" saltValue="2ZdwNR+ibPqYznDGsZVReg==" spinCount="100000" sheet="1" objects="1" scenarios="1"/>
  <mergeCells count="8">
    <mergeCell ref="K14:N14"/>
    <mergeCell ref="J21:N21"/>
    <mergeCell ref="L1:O1"/>
    <mergeCell ref="L3:M3"/>
    <mergeCell ref="L4:M4"/>
    <mergeCell ref="L5:M6"/>
    <mergeCell ref="K12:N12"/>
    <mergeCell ref="K13:N13"/>
  </mergeCells>
  <conditionalFormatting sqref="H3:H6 F3:G18 J7:J8 H9:H10 H13:H18">
    <cfRule type="cellIs" dxfId="1" priority="2" operator="equal">
      <formula>"Outlier"</formula>
    </cfRule>
  </conditionalFormatting>
  <conditionalFormatting sqref="L10 O10">
    <cfRule type="containsText" dxfId="0" priority="1" operator="containsText" text="OUTLIER">
      <formula>NOT(ISERROR(SEARCH("OUTLIER",L10)))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Digvijay Singh Dhakre</dc:creator>
  <cp:lastModifiedBy>Digvijay Singh Dhakre</cp:lastModifiedBy>
  <dcterms:created xsi:type="dcterms:W3CDTF">2025-04-22T18:15:52Z</dcterms:created>
  <dcterms:modified xsi:type="dcterms:W3CDTF">2025-04-22T18:24:18Z</dcterms:modified>
</cp:coreProperties>
</file>